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Totals by type" sheetId="2" state="visible" r:id="rId2"/>
    <sheet name="Questions" sheetId="3" state="visible" r:id="rId3"/>
    <sheet name="Sco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2B1D17"/>
      <sz val="14"/>
    </font>
    <font>
      <name val="Arial"/>
      <i val="1"/>
      <color rgb="006C5A4D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9F1C1C"/>
    </font>
    <font>
      <name val="Arial"/>
      <b val="1"/>
    </font>
    <font>
      <name val="Arial"/>
      <color rgb="006C5A4D"/>
      <sz val="8"/>
    </font>
  </fonts>
  <fills count="7">
    <fill>
      <patternFill/>
    </fill>
    <fill>
      <patternFill patternType="gray125"/>
    </fill>
    <fill>
      <patternFill patternType="solid">
        <fgColor rgb="00FFCF4A"/>
      </patternFill>
    </fill>
    <fill>
      <patternFill patternType="solid">
        <fgColor rgb="003A271D"/>
      </patternFill>
    </fill>
    <fill>
      <patternFill patternType="solid">
        <fgColor rgb="00FFFF00"/>
      </patternFill>
    </fill>
    <fill>
      <patternFill patternType="solid">
        <fgColor rgb="00FDF3F1"/>
      </patternFill>
    </fill>
    <fill>
      <patternFill patternType="solid">
        <fgColor rgb="00F6F1E8"/>
      </patternFill>
    </fill>
  </fills>
  <borders count="2">
    <border>
      <left/>
      <right/>
      <top/>
      <bottom/>
      <diagonal/>
    </border>
    <border>
      <left style="thin">
        <color rgb="00E6DCCF"/>
      </left>
      <right style="thin">
        <color rgb="00E6DCCF"/>
      </right>
      <top style="thin">
        <color rgb="00E6DCCF"/>
      </top>
      <bottom style="thin">
        <color rgb="00E6DCC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4" fontId="6" fillId="5" borderId="1" applyAlignment="1" pivotButton="0" quotePrefix="0" xfId="0">
      <alignment vertical="top" wrapText="1"/>
    </xf>
    <xf numFmtId="0" fontId="7" fillId="6" borderId="0" pivotButton="0" quotePrefix="0" xfId="0"/>
    <xf numFmtId="0" fontId="0" fillId="6" borderId="0" pivotButton="0" quotePrefix="0" xfId="0"/>
    <xf numFmtId="164" fontId="7" fillId="6" borderId="0" pivotButton="0" quotePrefix="0" xfId="0"/>
    <xf numFmtId="0" fontId="8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" fontId="7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171575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171575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171575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171575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R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8" customWidth="1" min="3" max="3"/>
    <col width="22" customWidth="1" min="4" max="4"/>
    <col width="9" customWidth="1" min="5" max="5"/>
    <col width="8" customWidth="1" min="6" max="6"/>
    <col width="6" customWidth="1" min="7" max="7"/>
    <col width="10" customWidth="1" min="8" max="8"/>
    <col width="10" customWidth="1" min="9" max="9"/>
    <col width="16" customWidth="1" min="10" max="10"/>
    <col width="9" customWidth="1" min="11" max="11"/>
    <col width="9" customWidth="1" min="12" max="12"/>
    <col width="9" customWidth="1" min="13" max="13"/>
    <col width="9" customWidth="1" min="14" max="14"/>
    <col width="8" customWidth="1" min="15" max="15"/>
    <col width="9" customWidth="1" min="16" max="16"/>
    <col width="10" customWidth="1" min="17" max="17"/>
    <col width="40" customWidth="1" min="18" max="18"/>
  </cols>
  <sheetData>
    <row r="1" ht="24" customHeight="1"/>
    <row r="2">
      <c r="A2" s="1" t="inlineStr">
        <is>
          <t>Cypress Point Medical Office, Suite 200 (sample): shade schedule</t>
        </is>
      </c>
    </row>
    <row r="3">
      <c r="A3" s="2" t="inlineStr">
        <is>
          <t>Prepared for Sample Blinds Co. (a sample job: every name and drawing is made up) by HeadRail, November 3, 2026. Yellow cells are for field measurements: they replace the takeoff size in that row.</t>
        </is>
      </c>
    </row>
    <row r="4" ht="3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</row>
    <row r="6">
      <c r="A6" s="4" t="inlineStr">
        <is>
          <t>Tag</t>
        </is>
      </c>
      <c r="B6" s="4" t="inlineStr">
        <is>
          <t>Type</t>
        </is>
      </c>
      <c r="C6" s="4" t="inlineStr">
        <is>
          <t>Floor</t>
        </is>
      </c>
      <c r="D6" s="4" t="inlineStr">
        <is>
          <t>Room</t>
        </is>
      </c>
      <c r="E6" s="4" t="inlineStr">
        <is>
          <t>Elevation</t>
        </is>
      </c>
      <c r="F6" s="4" t="inlineStr">
        <is>
          <t>In scope</t>
        </is>
      </c>
      <c r="G6" s="4" t="inlineStr">
        <is>
          <t>Qty</t>
        </is>
      </c>
      <c r="H6" s="4" t="inlineStr">
        <is>
          <t>Takeoff W (in)</t>
        </is>
      </c>
      <c r="I6" s="4" t="inlineStr">
        <is>
          <t>Takeoff H (in)</t>
        </is>
      </c>
      <c r="J6" s="4" t="inlineStr">
        <is>
          <t>Size from</t>
        </is>
      </c>
      <c r="K6" s="4" t="inlineStr">
        <is>
          <t>Field W (in)</t>
        </is>
      </c>
      <c r="L6" s="4" t="inlineStr">
        <is>
          <t>Field H (in)</t>
        </is>
      </c>
      <c r="M6" s="4" t="inlineStr">
        <is>
          <t>Use W (in)</t>
        </is>
      </c>
      <c r="N6" s="4" t="inlineStr">
        <is>
          <t>Use H (in)</t>
        </is>
      </c>
      <c r="O6" s="4" t="inlineStr">
        <is>
          <t>Sq ft</t>
        </is>
      </c>
      <c r="P6" s="4" t="inlineStr">
        <is>
          <t>Linear ft</t>
        </is>
      </c>
      <c r="Q6" s="4" t="inlineStr">
        <is>
          <t>Sheet</t>
        </is>
      </c>
      <c r="R6" s="4" t="inlineStr">
        <is>
          <t>Notes</t>
        </is>
      </c>
    </row>
    <row r="7">
      <c r="A7" s="5" t="inlineStr">
        <is>
          <t>1</t>
        </is>
      </c>
      <c r="B7" s="5" t="inlineStr">
        <is>
          <t>RS-1</t>
        </is>
      </c>
      <c r="C7" s="5" t="inlineStr">
        <is>
          <t>2</t>
        </is>
      </c>
      <c r="D7" s="5" t="inlineStr">
        <is>
          <t>Waiting 102</t>
        </is>
      </c>
      <c r="E7" s="5" t="inlineStr">
        <is>
          <t>North</t>
        </is>
      </c>
      <c r="F7" s="5" t="inlineStr">
        <is>
          <t>Yes</t>
        </is>
      </c>
      <c r="G7" s="5" t="n">
        <v>1</v>
      </c>
      <c r="H7" s="6" t="n">
        <v>72</v>
      </c>
      <c r="I7" s="6" t="n">
        <v>60</v>
      </c>
      <c r="J7" s="5" t="inlineStr">
        <is>
          <t>Window schedule</t>
        </is>
      </c>
      <c r="K7" s="7" t="n"/>
      <c r="L7" s="7" t="n"/>
      <c r="M7" s="5">
        <f>IF(K7&lt;&gt;"",K7,H7)</f>
        <v/>
      </c>
      <c r="N7" s="5">
        <f>IF(L7&lt;&gt;"",L7,I7)</f>
        <v/>
      </c>
      <c r="O7" s="8">
        <f>IF(AND(F7="Yes",M7&lt;&gt;"",N7&lt;&gt;""),M7*N7/144*G7,"")</f>
        <v/>
      </c>
      <c r="P7" s="8">
        <f>IF(AND(F7="Yes",M7&lt;&gt;""),M7/12*G7,"")</f>
        <v/>
      </c>
      <c r="Q7" s="5" t="inlineStr">
        <is>
          <t>A-101</t>
        </is>
      </c>
      <c r="R7" s="5" t="inlineStr">
        <is>
          <t>Window type B</t>
        </is>
      </c>
    </row>
    <row r="8">
      <c r="A8" s="5" t="inlineStr">
        <is>
          <t>2</t>
        </is>
      </c>
      <c r="B8" s="5" t="inlineStr">
        <is>
          <t>RS-1</t>
        </is>
      </c>
      <c r="C8" s="5" t="inlineStr">
        <is>
          <t>2</t>
        </is>
      </c>
      <c r="D8" s="5" t="inlineStr">
        <is>
          <t>Waiting 102</t>
        </is>
      </c>
      <c r="E8" s="5" t="inlineStr">
        <is>
          <t>North</t>
        </is>
      </c>
      <c r="F8" s="5" t="inlineStr">
        <is>
          <t>Yes</t>
        </is>
      </c>
      <c r="G8" s="5" t="n">
        <v>1</v>
      </c>
      <c r="H8" s="6" t="n">
        <v>72</v>
      </c>
      <c r="I8" s="6" t="n">
        <v>60</v>
      </c>
      <c r="J8" s="5" t="inlineStr">
        <is>
          <t>Window schedule</t>
        </is>
      </c>
      <c r="K8" s="7" t="n"/>
      <c r="L8" s="7" t="n"/>
      <c r="M8" s="5">
        <f>IF(K8&lt;&gt;"",K8,H8)</f>
        <v/>
      </c>
      <c r="N8" s="5">
        <f>IF(L8&lt;&gt;"",L8,I8)</f>
        <v/>
      </c>
      <c r="O8" s="8">
        <f>IF(AND(F8="Yes",M8&lt;&gt;"",N8&lt;&gt;""),M8*N8/144*G8,"")</f>
        <v/>
      </c>
      <c r="P8" s="8">
        <f>IF(AND(F8="Yes",M8&lt;&gt;""),M8/12*G8,"")</f>
        <v/>
      </c>
      <c r="Q8" s="5" t="inlineStr">
        <is>
          <t>A-101</t>
        </is>
      </c>
      <c r="R8" s="5" t="inlineStr">
        <is>
          <t>Window type B</t>
        </is>
      </c>
    </row>
    <row r="9">
      <c r="A9" s="5" t="inlineStr">
        <is>
          <t>3</t>
        </is>
      </c>
      <c r="B9" s="5" t="inlineStr">
        <is>
          <t>RS-2</t>
        </is>
      </c>
      <c r="C9" s="5" t="inlineStr">
        <is>
          <t>2</t>
        </is>
      </c>
      <c r="D9" s="5" t="inlineStr">
        <is>
          <t>Exam 103</t>
        </is>
      </c>
      <c r="E9" s="5" t="inlineStr">
        <is>
          <t>North</t>
        </is>
      </c>
      <c r="F9" s="5" t="inlineStr">
        <is>
          <t>Yes</t>
        </is>
      </c>
      <c r="G9" s="5" t="n">
        <v>1</v>
      </c>
      <c r="H9" s="6" t="n">
        <v>48</v>
      </c>
      <c r="I9" s="6" t="n">
        <v>60</v>
      </c>
      <c r="J9" s="5" t="inlineStr">
        <is>
          <t>Window schedule</t>
        </is>
      </c>
      <c r="K9" s="7" t="n"/>
      <c r="L9" s="7" t="n"/>
      <c r="M9" s="5">
        <f>IF(K9&lt;&gt;"",K9,H9)</f>
        <v/>
      </c>
      <c r="N9" s="5">
        <f>IF(L9&lt;&gt;"",L9,I9)</f>
        <v/>
      </c>
      <c r="O9" s="8">
        <f>IF(AND(F9="Yes",M9&lt;&gt;"",N9&lt;&gt;""),M9*N9/144*G9,"")</f>
        <v/>
      </c>
      <c r="P9" s="8">
        <f>IF(AND(F9="Yes",M9&lt;&gt;""),M9/12*G9,"")</f>
        <v/>
      </c>
      <c r="Q9" s="5" t="inlineStr">
        <is>
          <t>A-101</t>
        </is>
      </c>
      <c r="R9" s="5" t="inlineStr">
        <is>
          <t>Window type A</t>
        </is>
      </c>
    </row>
    <row r="10">
      <c r="A10" s="5" t="inlineStr">
        <is>
          <t>4</t>
        </is>
      </c>
      <c r="B10" s="5" t="inlineStr">
        <is>
          <t>RS-2</t>
        </is>
      </c>
      <c r="C10" s="5" t="inlineStr">
        <is>
          <t>2</t>
        </is>
      </c>
      <c r="D10" s="5" t="inlineStr">
        <is>
          <t>Exam 104</t>
        </is>
      </c>
      <c r="E10" s="5" t="inlineStr">
        <is>
          <t>North</t>
        </is>
      </c>
      <c r="F10" s="5" t="inlineStr">
        <is>
          <t>Yes</t>
        </is>
      </c>
      <c r="G10" s="5" t="n">
        <v>1</v>
      </c>
      <c r="H10" s="6" t="n">
        <v>48</v>
      </c>
      <c r="I10" s="6" t="n">
        <v>60</v>
      </c>
      <c r="J10" s="5" t="inlineStr">
        <is>
          <t>Window schedule</t>
        </is>
      </c>
      <c r="K10" s="7" t="n"/>
      <c r="L10" s="7" t="n"/>
      <c r="M10" s="5">
        <f>IF(K10&lt;&gt;"",K10,H10)</f>
        <v/>
      </c>
      <c r="N10" s="5">
        <f>IF(L10&lt;&gt;"",L10,I10)</f>
        <v/>
      </c>
      <c r="O10" s="8">
        <f>IF(AND(F10="Yes",M10&lt;&gt;"",N10&lt;&gt;""),M10*N10/144*G10,"")</f>
        <v/>
      </c>
      <c r="P10" s="8">
        <f>IF(AND(F10="Yes",M10&lt;&gt;""),M10/12*G10,"")</f>
        <v/>
      </c>
      <c r="Q10" s="5" t="inlineStr">
        <is>
          <t>A-101</t>
        </is>
      </c>
      <c r="R10" s="5" t="inlineStr">
        <is>
          <t>Window type A</t>
        </is>
      </c>
    </row>
    <row r="11">
      <c r="A11" s="5" t="inlineStr">
        <is>
          <t>5</t>
        </is>
      </c>
      <c r="B11" s="5" t="inlineStr">
        <is>
          <t>RS-2</t>
        </is>
      </c>
      <c r="C11" s="5" t="inlineStr">
        <is>
          <t>2</t>
        </is>
      </c>
      <c r="D11" s="5" t="inlineStr">
        <is>
          <t>Exam 105</t>
        </is>
      </c>
      <c r="E11" s="5" t="inlineStr">
        <is>
          <t>North</t>
        </is>
      </c>
      <c r="F11" s="5" t="inlineStr">
        <is>
          <t>Yes</t>
        </is>
      </c>
      <c r="G11" s="5" t="n">
        <v>1</v>
      </c>
      <c r="H11" s="6" t="n">
        <v>48</v>
      </c>
      <c r="I11" s="6" t="n">
        <v>60</v>
      </c>
      <c r="J11" s="5" t="inlineStr">
        <is>
          <t>Window schedule</t>
        </is>
      </c>
      <c r="K11" s="7" t="n"/>
      <c r="L11" s="7" t="n"/>
      <c r="M11" s="5">
        <f>IF(K11&lt;&gt;"",K11,H11)</f>
        <v/>
      </c>
      <c r="N11" s="5">
        <f>IF(L11&lt;&gt;"",L11,I11)</f>
        <v/>
      </c>
      <c r="O11" s="8">
        <f>IF(AND(F11="Yes",M11&lt;&gt;"",N11&lt;&gt;""),M11*N11/144*G11,"")</f>
        <v/>
      </c>
      <c r="P11" s="8">
        <f>IF(AND(F11="Yes",M11&lt;&gt;""),M11/12*G11,"")</f>
        <v/>
      </c>
      <c r="Q11" s="5" t="inlineStr">
        <is>
          <t>A-101</t>
        </is>
      </c>
      <c r="R11" s="5" t="inlineStr">
        <is>
          <t>Window type A</t>
        </is>
      </c>
    </row>
    <row r="12">
      <c r="A12" s="5" t="inlineStr">
        <is>
          <t>6</t>
        </is>
      </c>
      <c r="B12" s="5" t="inlineStr">
        <is>
          <t>RS-2</t>
        </is>
      </c>
      <c r="C12" s="5" t="inlineStr">
        <is>
          <t>2</t>
        </is>
      </c>
      <c r="D12" s="5" t="inlineStr">
        <is>
          <t>Exam 106</t>
        </is>
      </c>
      <c r="E12" s="5" t="inlineStr">
        <is>
          <t>North</t>
        </is>
      </c>
      <c r="F12" s="5" t="inlineStr">
        <is>
          <t>Yes</t>
        </is>
      </c>
      <c r="G12" s="5" t="n">
        <v>1</v>
      </c>
      <c r="H12" s="6" t="n">
        <v>48</v>
      </c>
      <c r="I12" s="6" t="n">
        <v>60</v>
      </c>
      <c r="J12" s="5" t="inlineStr">
        <is>
          <t>Window schedule</t>
        </is>
      </c>
      <c r="K12" s="7" t="n"/>
      <c r="L12" s="7" t="n"/>
      <c r="M12" s="5">
        <f>IF(K12&lt;&gt;"",K12,H12)</f>
        <v/>
      </c>
      <c r="N12" s="5">
        <f>IF(L12&lt;&gt;"",L12,I12)</f>
        <v/>
      </c>
      <c r="O12" s="8">
        <f>IF(AND(F12="Yes",M12&lt;&gt;"",N12&lt;&gt;""),M12*N12/144*G12,"")</f>
        <v/>
      </c>
      <c r="P12" s="8">
        <f>IF(AND(F12="Yes",M12&lt;&gt;""),M12/12*G12,"")</f>
        <v/>
      </c>
      <c r="Q12" s="5" t="inlineStr">
        <is>
          <t>A-101</t>
        </is>
      </c>
      <c r="R12" s="5" t="inlineStr">
        <is>
          <t>Window type A</t>
        </is>
      </c>
    </row>
    <row r="13">
      <c r="A13" s="5" t="inlineStr">
        <is>
          <t>7</t>
        </is>
      </c>
      <c r="B13" s="5" t="inlineStr">
        <is>
          <t>RS-1</t>
        </is>
      </c>
      <c r="C13" s="5" t="inlineStr">
        <is>
          <t>2</t>
        </is>
      </c>
      <c r="D13" s="5" t="inlineStr">
        <is>
          <t>Office 107</t>
        </is>
      </c>
      <c r="E13" s="5" t="inlineStr">
        <is>
          <t>East</t>
        </is>
      </c>
      <c r="F13" s="5" t="inlineStr">
        <is>
          <t>Yes</t>
        </is>
      </c>
      <c r="G13" s="5" t="n">
        <v>1</v>
      </c>
      <c r="H13" s="6" t="n">
        <v>48</v>
      </c>
      <c r="I13" s="6" t="n">
        <v>60</v>
      </c>
      <c r="J13" s="5" t="inlineStr">
        <is>
          <t>Window schedule</t>
        </is>
      </c>
      <c r="K13" s="7" t="n"/>
      <c r="L13" s="7" t="n"/>
      <c r="M13" s="5">
        <f>IF(K13&lt;&gt;"",K13,H13)</f>
        <v/>
      </c>
      <c r="N13" s="5">
        <f>IF(L13&lt;&gt;"",L13,I13)</f>
        <v/>
      </c>
      <c r="O13" s="8">
        <f>IF(AND(F13="Yes",M13&lt;&gt;"",N13&lt;&gt;""),M13*N13/144*G13,"")</f>
        <v/>
      </c>
      <c r="P13" s="8">
        <f>IF(AND(F13="Yes",M13&lt;&gt;""),M13/12*G13,"")</f>
        <v/>
      </c>
      <c r="Q13" s="5" t="inlineStr">
        <is>
          <t>A-101</t>
        </is>
      </c>
      <c r="R13" s="5" t="inlineStr">
        <is>
          <t>Window type A</t>
        </is>
      </c>
    </row>
    <row r="14">
      <c r="A14" s="5" t="inlineStr">
        <is>
          <t>8</t>
        </is>
      </c>
      <c r="B14" s="5" t="inlineStr">
        <is>
          <t>RS-3</t>
        </is>
      </c>
      <c r="C14" s="5" t="inlineStr">
        <is>
          <t>2</t>
        </is>
      </c>
      <c r="D14" s="5" t="inlineStr">
        <is>
          <t>Conference 108</t>
        </is>
      </c>
      <c r="E14" s="5" t="inlineStr">
        <is>
          <t>East</t>
        </is>
      </c>
      <c r="F14" s="5" t="inlineStr">
        <is>
          <t>Yes</t>
        </is>
      </c>
      <c r="G14" s="5" t="n">
        <v>1</v>
      </c>
      <c r="H14" s="6" t="n">
        <v>72</v>
      </c>
      <c r="I14" s="6" t="n">
        <v>60</v>
      </c>
      <c r="J14" s="5" t="inlineStr">
        <is>
          <t>Window schedule</t>
        </is>
      </c>
      <c r="K14" s="7" t="n"/>
      <c r="L14" s="7" t="n"/>
      <c r="M14" s="5">
        <f>IF(K14&lt;&gt;"",K14,H14)</f>
        <v/>
      </c>
      <c r="N14" s="5">
        <f>IF(L14&lt;&gt;"",L14,I14)</f>
        <v/>
      </c>
      <c r="O14" s="8">
        <f>IF(AND(F14="Yes",M14&lt;&gt;"",N14&lt;&gt;""),M14*N14/144*G14,"")</f>
        <v/>
      </c>
      <c r="P14" s="8">
        <f>IF(AND(F14="Yes",M14&lt;&gt;""),M14/12*G14,"")</f>
        <v/>
      </c>
      <c r="Q14" s="5" t="inlineStr">
        <is>
          <t>A-101</t>
        </is>
      </c>
      <c r="R14" s="5" t="inlineStr">
        <is>
          <t>Window type B</t>
        </is>
      </c>
    </row>
    <row r="15">
      <c r="A15" s="5" t="inlineStr">
        <is>
          <t>9</t>
        </is>
      </c>
      <c r="B15" s="5" t="inlineStr">
        <is>
          <t>RS-3</t>
        </is>
      </c>
      <c r="C15" s="5" t="inlineStr">
        <is>
          <t>2</t>
        </is>
      </c>
      <c r="D15" s="5" t="inlineStr">
        <is>
          <t>Conference 108</t>
        </is>
      </c>
      <c r="E15" s="5" t="inlineStr">
        <is>
          <t>East</t>
        </is>
      </c>
      <c r="F15" s="5" t="inlineStr">
        <is>
          <t>Yes</t>
        </is>
      </c>
      <c r="G15" s="5" t="n">
        <v>1</v>
      </c>
      <c r="H15" s="6" t="n">
        <v>72</v>
      </c>
      <c r="I15" s="6" t="n">
        <v>60</v>
      </c>
      <c r="J15" s="5" t="inlineStr">
        <is>
          <t>Window schedule</t>
        </is>
      </c>
      <c r="K15" s="7" t="n"/>
      <c r="L15" s="7" t="n"/>
      <c r="M15" s="5">
        <f>IF(K15&lt;&gt;"",K15,H15)</f>
        <v/>
      </c>
      <c r="N15" s="5">
        <f>IF(L15&lt;&gt;"",L15,I15)</f>
        <v/>
      </c>
      <c r="O15" s="8">
        <f>IF(AND(F15="Yes",M15&lt;&gt;"",N15&lt;&gt;""),M15*N15/144*G15,"")</f>
        <v/>
      </c>
      <c r="P15" s="8">
        <f>IF(AND(F15="Yes",M15&lt;&gt;""),M15/12*G15,"")</f>
        <v/>
      </c>
      <c r="Q15" s="5" t="inlineStr">
        <is>
          <t>A-101</t>
        </is>
      </c>
      <c r="R15" s="5" t="inlineStr">
        <is>
          <t>Window type B</t>
        </is>
      </c>
    </row>
    <row r="16">
      <c r="A16" s="5" t="inlineStr">
        <is>
          <t>10</t>
        </is>
      </c>
      <c r="B16" s="5" t="inlineStr">
        <is>
          <t>RS-3</t>
        </is>
      </c>
      <c r="C16" s="5" t="inlineStr">
        <is>
          <t>2</t>
        </is>
      </c>
      <c r="D16" s="5" t="inlineStr">
        <is>
          <t>Conference 108</t>
        </is>
      </c>
      <c r="E16" s="5" t="inlineStr">
        <is>
          <t>East</t>
        </is>
      </c>
      <c r="F16" s="5" t="inlineStr">
        <is>
          <t>Yes</t>
        </is>
      </c>
      <c r="G16" s="5" t="n">
        <v>1</v>
      </c>
      <c r="H16" s="6" t="n">
        <v>72</v>
      </c>
      <c r="I16" s="6" t="n">
        <v>60</v>
      </c>
      <c r="J16" s="5" t="inlineStr">
        <is>
          <t>Window schedule</t>
        </is>
      </c>
      <c r="K16" s="7" t="n"/>
      <c r="L16" s="7" t="n"/>
      <c r="M16" s="5">
        <f>IF(K16&lt;&gt;"",K16,H16)</f>
        <v/>
      </c>
      <c r="N16" s="5">
        <f>IF(L16&lt;&gt;"",L16,I16)</f>
        <v/>
      </c>
      <c r="O16" s="8">
        <f>IF(AND(F16="Yes",M16&lt;&gt;"",N16&lt;&gt;""),M16*N16/144*G16,"")</f>
        <v/>
      </c>
      <c r="P16" s="8">
        <f>IF(AND(F16="Yes",M16&lt;&gt;""),M16/12*G16,"")</f>
        <v/>
      </c>
      <c r="Q16" s="5" t="inlineStr">
        <is>
          <t>A-101</t>
        </is>
      </c>
      <c r="R16" s="5" t="inlineStr">
        <is>
          <t>Tagged RS-1 on the plan; note 3 makes every Conference 108 shade RS-3. Counted as RS-3 (question 1).</t>
        </is>
      </c>
    </row>
    <row r="17">
      <c r="A17" s="5" t="inlineStr">
        <is>
          <t>11</t>
        </is>
      </c>
      <c r="B17" s="5" t="inlineStr">
        <is>
          <t>RS-1</t>
        </is>
      </c>
      <c r="C17" s="5" t="inlineStr">
        <is>
          <t>2</t>
        </is>
      </c>
      <c r="D17" s="5" t="inlineStr">
        <is>
          <t>Office 109</t>
        </is>
      </c>
      <c r="E17" s="5" t="inlineStr">
        <is>
          <t>East</t>
        </is>
      </c>
      <c r="F17" s="5" t="inlineStr">
        <is>
          <t>Yes</t>
        </is>
      </c>
      <c r="G17" s="5" t="n">
        <v>1</v>
      </c>
      <c r="H17" s="6" t="n">
        <v>48</v>
      </c>
      <c r="I17" s="6" t="n">
        <v>60</v>
      </c>
      <c r="J17" s="5" t="inlineStr">
        <is>
          <t>Window schedule</t>
        </is>
      </c>
      <c r="K17" s="7" t="n"/>
      <c r="L17" s="7" t="n"/>
      <c r="M17" s="5">
        <f>IF(K17&lt;&gt;"",K17,H17)</f>
        <v/>
      </c>
      <c r="N17" s="5">
        <f>IF(L17&lt;&gt;"",L17,I17)</f>
        <v/>
      </c>
      <c r="O17" s="8">
        <f>IF(AND(F17="Yes",M17&lt;&gt;"",N17&lt;&gt;""),M17*N17/144*G17,"")</f>
        <v/>
      </c>
      <c r="P17" s="8">
        <f>IF(AND(F17="Yes",M17&lt;&gt;""),M17/12*G17,"")</f>
        <v/>
      </c>
      <c r="Q17" s="5" t="inlineStr">
        <is>
          <t>A-101</t>
        </is>
      </c>
      <c r="R17" s="5" t="inlineStr">
        <is>
          <t>Window type A</t>
        </is>
      </c>
    </row>
    <row r="18">
      <c r="A18" s="5" t="inlineStr">
        <is>
          <t>12</t>
        </is>
      </c>
      <c r="B18" s="5" t="inlineStr">
        <is>
          <t>RS-1</t>
        </is>
      </c>
      <c r="C18" s="5" t="inlineStr">
        <is>
          <t>2</t>
        </is>
      </c>
      <c r="D18" s="5" t="inlineStr">
        <is>
          <t>Break 110</t>
        </is>
      </c>
      <c r="E18" s="5" t="inlineStr">
        <is>
          <t>South</t>
        </is>
      </c>
      <c r="F18" s="5" t="inlineStr">
        <is>
          <t>Yes</t>
        </is>
      </c>
      <c r="G18" s="5" t="n">
        <v>1</v>
      </c>
      <c r="H18" s="6" t="n">
        <v>48</v>
      </c>
      <c r="I18" s="6" t="n">
        <v>60</v>
      </c>
      <c r="J18" s="5" t="inlineStr">
        <is>
          <t>Window schedule</t>
        </is>
      </c>
      <c r="K18" s="7" t="n"/>
      <c r="L18" s="7" t="n"/>
      <c r="M18" s="5">
        <f>IF(K18&lt;&gt;"",K18,H18)</f>
        <v/>
      </c>
      <c r="N18" s="5">
        <f>IF(L18&lt;&gt;"",L18,I18)</f>
        <v/>
      </c>
      <c r="O18" s="8">
        <f>IF(AND(F18="Yes",M18&lt;&gt;"",N18&lt;&gt;""),M18*N18/144*G18,"")</f>
        <v/>
      </c>
      <c r="P18" s="8">
        <f>IF(AND(F18="Yes",M18&lt;&gt;""),M18/12*G18,"")</f>
        <v/>
      </c>
      <c r="Q18" s="5" t="inlineStr">
        <is>
          <t>A-101</t>
        </is>
      </c>
      <c r="R18" s="5" t="inlineStr">
        <is>
          <t>Window type A</t>
        </is>
      </c>
    </row>
    <row r="19">
      <c r="A19" s="5" t="inlineStr">
        <is>
          <t>13</t>
        </is>
      </c>
      <c r="B19" s="5" t="inlineStr">
        <is>
          <t>RS-1</t>
        </is>
      </c>
      <c r="C19" s="5" t="inlineStr">
        <is>
          <t>2</t>
        </is>
      </c>
      <c r="D19" s="5" t="inlineStr">
        <is>
          <t>Staff 111</t>
        </is>
      </c>
      <c r="E19" s="5" t="inlineStr">
        <is>
          <t>South</t>
        </is>
      </c>
      <c r="F19" s="5" t="inlineStr">
        <is>
          <t>Yes</t>
        </is>
      </c>
      <c r="G19" s="5" t="n">
        <v>1</v>
      </c>
      <c r="H19" s="6" t="n">
        <v>48</v>
      </c>
      <c r="I19" s="6" t="n">
        <v>60</v>
      </c>
      <c r="J19" s="5" t="inlineStr">
        <is>
          <t>Window schedule</t>
        </is>
      </c>
      <c r="K19" s="7" t="n"/>
      <c r="L19" s="7" t="n"/>
      <c r="M19" s="5">
        <f>IF(K19&lt;&gt;"",K19,H19)</f>
        <v/>
      </c>
      <c r="N19" s="5">
        <f>IF(L19&lt;&gt;"",L19,I19)</f>
        <v/>
      </c>
      <c r="O19" s="8">
        <f>IF(AND(F19="Yes",M19&lt;&gt;"",N19&lt;&gt;""),M19*N19/144*G19,"")</f>
        <v/>
      </c>
      <c r="P19" s="8">
        <f>IF(AND(F19="Yes",M19&lt;&gt;""),M19/12*G19,"")</f>
        <v/>
      </c>
      <c r="Q19" s="5" t="inlineStr">
        <is>
          <t>A-101</t>
        </is>
      </c>
      <c r="R19" s="5" t="inlineStr">
        <is>
          <t>Window type A</t>
        </is>
      </c>
    </row>
    <row r="20">
      <c r="A20" s="5" t="inlineStr">
        <is>
          <t>14</t>
        </is>
      </c>
      <c r="B20" s="5" t="inlineStr">
        <is>
          <t>RS-1</t>
        </is>
      </c>
      <c r="C20" s="5" t="inlineStr">
        <is>
          <t>2</t>
        </is>
      </c>
      <c r="D20" s="5" t="inlineStr">
        <is>
          <t>Staff 111</t>
        </is>
      </c>
      <c r="E20" s="5" t="inlineStr">
        <is>
          <t>South</t>
        </is>
      </c>
      <c r="F20" s="5" t="inlineStr">
        <is>
          <t>Yes</t>
        </is>
      </c>
      <c r="G20" s="5" t="n">
        <v>1</v>
      </c>
      <c r="H20" s="6" t="n">
        <v>48</v>
      </c>
      <c r="I20" s="6" t="n">
        <v>60</v>
      </c>
      <c r="J20" s="5" t="inlineStr">
        <is>
          <t>Window schedule</t>
        </is>
      </c>
      <c r="K20" s="7" t="n"/>
      <c r="L20" s="7" t="n"/>
      <c r="M20" s="5">
        <f>IF(K20&lt;&gt;"",K20,H20)</f>
        <v/>
      </c>
      <c r="N20" s="5">
        <f>IF(L20&lt;&gt;"",L20,I20)</f>
        <v/>
      </c>
      <c r="O20" s="8">
        <f>IF(AND(F20="Yes",M20&lt;&gt;"",N20&lt;&gt;""),M20*N20/144*G20,"")</f>
        <v/>
      </c>
      <c r="P20" s="8">
        <f>IF(AND(F20="Yes",M20&lt;&gt;""),M20/12*G20,"")</f>
        <v/>
      </c>
      <c r="Q20" s="5" t="inlineStr">
        <is>
          <t>A-101</t>
        </is>
      </c>
      <c r="R20" s="5" t="inlineStr">
        <is>
          <t>Window type A</t>
        </is>
      </c>
    </row>
    <row r="21">
      <c r="A21" s="9" t="inlineStr">
        <is>
          <t>X1</t>
        </is>
      </c>
      <c r="B21" s="9" t="inlineStr"/>
      <c r="C21" s="9" t="inlineStr">
        <is>
          <t>2</t>
        </is>
      </c>
      <c r="D21" s="9" t="inlineStr">
        <is>
          <t>Lobby 101</t>
        </is>
      </c>
      <c r="E21" s="9" t="inlineStr">
        <is>
          <t>North</t>
        </is>
      </c>
      <c r="F21" s="9" t="inlineStr">
        <is>
          <t>No</t>
        </is>
      </c>
      <c r="G21" s="9" t="n">
        <v>0</v>
      </c>
      <c r="H21" s="9" t="n">
        <v>96</v>
      </c>
      <c r="I21" s="9" t="n">
        <v>84</v>
      </c>
      <c r="J21" s="9" t="inlineStr">
        <is>
          <t>Window schedule</t>
        </is>
      </c>
      <c r="K21" s="10" t="n"/>
      <c r="L21" s="10" t="n"/>
      <c r="M21" s="9">
        <f>IF(K21&lt;&gt;"",K21,H21)</f>
        <v/>
      </c>
      <c r="N21" s="9">
        <f>IF(L21&lt;&gt;"",L21,I21)</f>
        <v/>
      </c>
      <c r="O21" s="11">
        <f>IF(AND(F21="Yes",M21&lt;&gt;"",N21&lt;&gt;""),M21*N21/144*G21,"")</f>
        <v/>
      </c>
      <c r="P21" s="11">
        <f>IF(AND(F21="Yes",M21&lt;&gt;""),M21/12*G21,"")</f>
        <v/>
      </c>
      <c r="Q21" s="9" t="inlineStr">
        <is>
          <t>A-101</t>
        </is>
      </c>
      <c r="R21" s="9" t="inlineStr">
        <is>
          <t>Storefront: window coverings N.I.C. (general note 2)</t>
        </is>
      </c>
    </row>
    <row r="22">
      <c r="A22" s="9" t="inlineStr">
        <is>
          <t>X2</t>
        </is>
      </c>
      <c r="B22" s="9" t="inlineStr"/>
      <c r="C22" s="9" t="inlineStr">
        <is>
          <t>2</t>
        </is>
      </c>
      <c r="D22" s="9" t="inlineStr">
        <is>
          <t>Lobby 101</t>
        </is>
      </c>
      <c r="E22" s="9" t="inlineStr">
        <is>
          <t>North</t>
        </is>
      </c>
      <c r="F22" s="9" t="inlineStr">
        <is>
          <t>No</t>
        </is>
      </c>
      <c r="G22" s="9" t="n">
        <v>0</v>
      </c>
      <c r="H22" s="9" t="n">
        <v>96</v>
      </c>
      <c r="I22" s="9" t="n">
        <v>84</v>
      </c>
      <c r="J22" s="9" t="inlineStr">
        <is>
          <t>Window schedule</t>
        </is>
      </c>
      <c r="K22" s="10" t="n"/>
      <c r="L22" s="10" t="n"/>
      <c r="M22" s="9">
        <f>IF(K22&lt;&gt;"",K22,H22)</f>
        <v/>
      </c>
      <c r="N22" s="9">
        <f>IF(L22&lt;&gt;"",L22,I22)</f>
        <v/>
      </c>
      <c r="O22" s="11">
        <f>IF(AND(F22="Yes",M22&lt;&gt;"",N22&lt;&gt;""),M22*N22/144*G22,"")</f>
        <v/>
      </c>
      <c r="P22" s="11">
        <f>IF(AND(F22="Yes",M22&lt;&gt;""),M22/12*G22,"")</f>
        <v/>
      </c>
      <c r="Q22" s="9" t="inlineStr">
        <is>
          <t>A-101</t>
        </is>
      </c>
      <c r="R22" s="9" t="inlineStr">
        <is>
          <t>Storefront: window coverings N.I.C. (general note 2)</t>
        </is>
      </c>
    </row>
    <row r="24">
      <c r="A24" s="12" t="inlineStr">
        <is>
          <t>Totals (in scope)</t>
        </is>
      </c>
      <c r="B24" s="13" t="n"/>
      <c r="C24" s="13" t="n"/>
      <c r="D24" s="13" t="n"/>
      <c r="E24" s="13" t="n"/>
      <c r="F24" s="13" t="n"/>
      <c r="G24" s="12">
        <f>SUM(G7:G22)</f>
        <v/>
      </c>
      <c r="H24" s="13" t="n"/>
      <c r="I24" s="13" t="n"/>
      <c r="J24" s="13" t="n"/>
      <c r="K24" s="13" t="n"/>
      <c r="L24" s="13" t="n"/>
      <c r="M24" s="13" t="n"/>
      <c r="N24" s="13" t="n"/>
      <c r="O24" s="14">
        <f>SUM(O7:O22)</f>
        <v/>
      </c>
      <c r="P24" s="14">
        <f>SUM(P7:P22)</f>
        <v/>
      </c>
      <c r="Q24" s="13" t="n"/>
      <c r="R24" s="13" t="n"/>
    </row>
    <row r="26">
      <c r="A26" s="15" t="inlineStr">
        <is>
          <t>HeadRail · Rep app · CRM · Takeoffs · Managed services: Website design · SEO · Social media · Marketing · Review management · getheadrail.com</t>
        </is>
      </c>
    </row>
  </sheetData>
  <pageMargins left="0.75" right="0.75" top="1" bottom="1" header="0.5" footer="0.5"/>
  <headerFooter>
    <oddHeader>&amp;R&amp;8 Cypress Point (sample) · Takeoff No. SAMPLE-001</oddHeader>
    <oddFooter>&amp;L&amp;7 HeadRail suite: Rep app · CRM · Takeoffs   |   Managed services: Website design · SEO · Social media · Marketing · Review management&amp;R&amp;7 getheadrail.com  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1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30" customWidth="1" min="3" max="3"/>
    <col width="14" customWidth="1" min="4" max="4"/>
    <col width="11" customWidth="1" min="5" max="5"/>
    <col width="7" customWidth="1" min="6" max="6"/>
    <col width="9" customWidth="1" min="7" max="7"/>
    <col width="10" customWidth="1" min="8" max="8"/>
    <col width="8" customWidth="1" min="9" max="9"/>
  </cols>
  <sheetData>
    <row r="1" ht="24" customHeight="1"/>
    <row r="2">
      <c r="A2" s="1" t="inlineStr">
        <is>
          <t>Totals by shade type</t>
        </is>
      </c>
    </row>
    <row r="3">
      <c r="A3" s="2" t="inlineStr">
        <is>
          <t>From the Schedule tab: field sizes there update these totals.</t>
        </is>
      </c>
    </row>
    <row r="4" ht="3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6">
      <c r="A6" s="4" t="inlineStr">
        <is>
          <t>Type</t>
        </is>
      </c>
      <c r="B6" s="4" t="inlineStr">
        <is>
          <t>Product</t>
        </is>
      </c>
      <c r="C6" s="4" t="inlineStr">
        <is>
          <t>Fabric</t>
        </is>
      </c>
      <c r="D6" s="4" t="inlineStr">
        <is>
          <t>Mount</t>
        </is>
      </c>
      <c r="E6" s="4" t="inlineStr">
        <is>
          <t>Control</t>
        </is>
      </c>
      <c r="F6" s="4" t="inlineStr">
        <is>
          <t>Qty</t>
        </is>
      </c>
      <c r="G6" s="4" t="inlineStr">
        <is>
          <t>Sq ft</t>
        </is>
      </c>
      <c r="H6" s="4" t="inlineStr">
        <is>
          <t>Linear ft</t>
        </is>
      </c>
      <c r="I6" s="4" t="inlineStr">
        <is>
          <t>Motors</t>
        </is>
      </c>
    </row>
    <row r="7">
      <c r="A7" s="16" t="inlineStr">
        <is>
          <t>RS-1</t>
        </is>
      </c>
      <c r="B7" s="16" t="inlineStr">
        <is>
          <t>Manual roller shade</t>
        </is>
      </c>
      <c r="C7" s="16" t="inlineStr">
        <is>
          <t>3% solar screen</t>
        </is>
      </c>
      <c r="D7" s="16" t="inlineStr">
        <is>
          <t>Inside mount, fascia</t>
        </is>
      </c>
      <c r="E7" s="16" t="inlineStr">
        <is>
          <t>manual</t>
        </is>
      </c>
      <c r="F7" s="16">
        <f>SUMIFS(Schedule!G7:G22,Schedule!B7:B22,A7,Schedule!F7:F22,"Yes")</f>
        <v/>
      </c>
      <c r="G7" s="17">
        <f>SUMIFS(Schedule!O7:O22,Schedule!B7:B22,A7,Schedule!F7:F22,"Yes")</f>
        <v/>
      </c>
      <c r="H7" s="17">
        <f>SUMIFS(Schedule!P7:P22,Schedule!B7:B22,A7,Schedule!F7:F22,"Yes")</f>
        <v/>
      </c>
      <c r="I7" s="16">
        <f>IF(E7="motorized",F7*1,0)</f>
        <v/>
      </c>
    </row>
    <row r="8">
      <c r="A8" s="16" t="inlineStr">
        <is>
          <t>RS-2</t>
        </is>
      </c>
      <c r="B8" s="16" t="inlineStr">
        <is>
          <t>Manual roller shade</t>
        </is>
      </c>
      <c r="C8" s="16" t="inlineStr">
        <is>
          <t>Blackout (privacy)</t>
        </is>
      </c>
      <c r="D8" s="16" t="inlineStr">
        <is>
          <t>Inside mount, fascia</t>
        </is>
      </c>
      <c r="E8" s="16" t="inlineStr">
        <is>
          <t>manual</t>
        </is>
      </c>
      <c r="F8" s="16">
        <f>SUMIFS(Schedule!G7:G22,Schedule!B7:B22,A8,Schedule!F7:F22,"Yes")</f>
        <v/>
      </c>
      <c r="G8" s="17">
        <f>SUMIFS(Schedule!O7:O22,Schedule!B7:B22,A8,Schedule!F7:F22,"Yes")</f>
        <v/>
      </c>
      <c r="H8" s="17">
        <f>SUMIFS(Schedule!P7:P22,Schedule!B7:B22,A8,Schedule!F7:F22,"Yes")</f>
        <v/>
      </c>
      <c r="I8" s="16">
        <f>IF(E8="motorized",F8*1,0)</f>
        <v/>
      </c>
    </row>
    <row r="9">
      <c r="A9" s="16" t="inlineStr">
        <is>
          <t>RS-3</t>
        </is>
      </c>
      <c r="B9" s="16" t="inlineStr">
        <is>
          <t>Motorized dual roller shade</t>
        </is>
      </c>
      <c r="C9" s="16" t="inlineStr">
        <is>
          <t>3% solar + blackout</t>
        </is>
      </c>
      <c r="D9" s="16" t="inlineStr">
        <is>
          <t>Inside mount, fascia</t>
        </is>
      </c>
      <c r="E9" s="16" t="inlineStr">
        <is>
          <t>motorized</t>
        </is>
      </c>
      <c r="F9" s="16">
        <f>SUMIFS(Schedule!G7:G22,Schedule!B7:B22,A9,Schedule!F7:F22,"Yes")</f>
        <v/>
      </c>
      <c r="G9" s="17">
        <f>SUMIFS(Schedule!O7:O22,Schedule!B7:B22,A9,Schedule!F7:F22,"Yes")</f>
        <v/>
      </c>
      <c r="H9" s="17">
        <f>SUMIFS(Schedule!P7:P22,Schedule!B7:B22,A9,Schedule!F7:F22,"Yes")</f>
        <v/>
      </c>
      <c r="I9" s="16">
        <f>IF(E9="motorized",F9*2,0)</f>
        <v/>
      </c>
    </row>
    <row r="10">
      <c r="A10" s="12" t="inlineStr">
        <is>
          <t>Total</t>
        </is>
      </c>
      <c r="B10" s="13" t="n"/>
      <c r="C10" s="13" t="n"/>
      <c r="D10" s="13" t="n"/>
      <c r="E10" s="13" t="n"/>
      <c r="F10" s="18">
        <f>SUM(F7:F9)</f>
        <v/>
      </c>
      <c r="G10" s="14">
        <f>SUM(G7:G9)</f>
        <v/>
      </c>
      <c r="H10" s="14">
        <f>SUM(H7:H9)</f>
        <v/>
      </c>
      <c r="I10" s="18">
        <f>SUM(I7:I9)</f>
        <v/>
      </c>
    </row>
  </sheetData>
  <pageMargins left="0.75" right="0.75" top="1" bottom="1" header="0.5" footer="0.5"/>
  <headerFooter>
    <oddHeader>&amp;R&amp;8 Cypress Point (sample) · Takeoff No. SAMPLE-001</oddHeader>
    <oddFooter>&amp;L&amp;7 HeadRail suite: Rep app · CRM · Takeoffs   |   Managed services: Website design · SEO · Social media · Marketing · Review management&amp;R&amp;7 getheadrail.com   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40" customWidth="1" min="3" max="3"/>
    <col width="14" customWidth="1" min="4" max="4"/>
    <col width="30" customWidth="1" min="5" max="5"/>
  </cols>
  <sheetData>
    <row r="1" ht="24" customHeight="1"/>
    <row r="2">
      <c r="A2" s="1" t="inlineStr">
        <is>
          <t>Questions for the GC and the site walk</t>
        </is>
      </c>
    </row>
    <row r="3">
      <c r="A3" s="2" t="inlineStr">
        <is>
          <t>Cypress Point Medical Office, Suite 200 (sample) · prepared by HeadRail</t>
        </is>
      </c>
    </row>
    <row r="4" ht="3" customHeight="1">
      <c r="A4" s="3" t="n"/>
      <c r="B4" s="3" t="n"/>
      <c r="C4" s="3" t="n"/>
      <c r="D4" s="3" t="n"/>
      <c r="E4" s="3" t="n"/>
    </row>
    <row r="6">
      <c r="A6" s="4" t="inlineStr">
        <is>
          <t>#</t>
        </is>
      </c>
      <c r="B6" s="4" t="inlineStr">
        <is>
          <t>Question</t>
        </is>
      </c>
      <c r="C6" s="4" t="inlineStr">
        <is>
          <t>Why</t>
        </is>
      </c>
      <c r="D6" s="4" t="inlineStr">
        <is>
          <t>Reference</t>
        </is>
      </c>
      <c r="E6" s="4" t="inlineStr">
        <is>
          <t>Answer</t>
        </is>
      </c>
    </row>
    <row r="7">
      <c r="A7" s="5" t="n">
        <v>1</v>
      </c>
      <c r="B7" s="5" t="inlineStr">
        <is>
          <t>Window 10 in Conference 108 is tagged RS-1, but general note 3 says all Conference 108 shades are motorized RS-3. Please confirm RS-3.</t>
        </is>
      </c>
      <c r="C7" s="5" t="inlineStr">
        <is>
          <t>Changes 1 shade from manual to motorized (2 motors).</t>
        </is>
      </c>
      <c r="D7" s="5" t="inlineStr">
        <is>
          <t>A-101 note 3</t>
        </is>
      </c>
      <c r="E7" s="5" t="inlineStr"/>
    </row>
    <row r="8">
      <c r="A8" s="5" t="n">
        <v>2</v>
      </c>
      <c r="B8" s="5" t="inlineStr">
        <is>
          <t>RS-3 dual shades: are both the solar and the blackout shadebands motorized, or only one?</t>
        </is>
      </c>
      <c r="C8" s="5" t="inlineStr">
        <is>
          <t>6 motors vs. 3, and the switch type.</t>
        </is>
      </c>
      <c r="D8" s="5" t="inlineStr">
        <is>
          <t>A-101 legend</t>
        </is>
      </c>
      <c r="E8" s="5" t="inlineStr"/>
    </row>
    <row r="9">
      <c r="A9" s="5" t="n">
        <v>3</v>
      </c>
      <c r="B9" s="5" t="inlineStr">
        <is>
          <t>Who provides the switch back box and the low-voltage wiring from the switch to the RS-3 motors?</t>
        </is>
      </c>
      <c r="C9" s="5" t="inlineStr">
        <is>
          <t>Division 26 provides 120V only (note 3).</t>
        </is>
      </c>
      <c r="D9" s="5" t="inlineStr">
        <is>
          <t>A-101 note 3</t>
        </is>
      </c>
      <c r="E9" s="5" t="inlineStr"/>
    </row>
    <row r="10">
      <c r="A10" s="5" t="n">
        <v>4</v>
      </c>
      <c r="B10" s="5" t="inlineStr">
        <is>
          <t>Are fabric colors selected, or should we price the standard line?</t>
        </is>
      </c>
      <c r="C10" s="5" t="inlineStr">
        <is>
          <t>Some colors price higher.</t>
        </is>
      </c>
      <c r="D10" s="5" t="inlineStr">
        <is>
          <t>A-101 legend</t>
        </is>
      </c>
      <c r="E10" s="5" t="inlineStr"/>
    </row>
    <row r="11">
      <c r="A11" s="5" t="inlineStr">
        <is>
          <t>FV</t>
        </is>
      </c>
      <c r="B11" s="5" t="inlineStr">
        <is>
          <t>Jamb to jamb width and head to sill height at every window.</t>
        </is>
      </c>
      <c r="C11" s="5" t="inlineStr">
        <is>
          <t>Field verify before ordering</t>
        </is>
      </c>
      <c r="D11" s="5" t="inlineStr"/>
      <c r="E11" s="5" t="inlineStr"/>
    </row>
    <row r="12">
      <c r="A12" s="5" t="inlineStr">
        <is>
          <t>FV</t>
        </is>
      </c>
      <c r="B12" s="5" t="inlineStr">
        <is>
          <t>Jamb depth for an inside mount with fascia, and for a dual roller at RS-3.</t>
        </is>
      </c>
      <c r="C12" s="5" t="inlineStr">
        <is>
          <t>Field verify before ordering</t>
        </is>
      </c>
      <c r="D12" s="5" t="inlineStr"/>
      <c r="E12" s="5" t="inlineStr"/>
    </row>
    <row r="13">
      <c r="A13" s="5" t="inlineStr">
        <is>
          <t>FV</t>
        </is>
      </c>
      <c r="B13" s="5" t="inlineStr">
        <is>
          <t>Operable windows (type A): handle and crank clearance behind the shade.</t>
        </is>
      </c>
      <c r="C13" s="5" t="inlineStr">
        <is>
          <t>Field verify before ordering</t>
        </is>
      </c>
      <c r="D13" s="5" t="inlineStr"/>
      <c r="E13" s="5" t="inlineStr"/>
    </row>
    <row r="14">
      <c r="A14" s="5" t="inlineStr">
        <is>
          <t>FV</t>
        </is>
      </c>
      <c r="B14" s="5" t="inlineStr">
        <is>
          <t>120V junction box location at each RS-3 head.</t>
        </is>
      </c>
      <c r="C14" s="5" t="inlineStr">
        <is>
          <t>Field verify before ordering</t>
        </is>
      </c>
      <c r="D14" s="5" t="inlineStr"/>
      <c r="E14" s="5" t="inlineStr"/>
    </row>
  </sheetData>
  <pageMargins left="0.75" right="0.75" top="1" bottom="1" header="0.5" footer="0.5"/>
  <headerFooter>
    <oddHeader>&amp;R&amp;8 Cypress Point (sample) · Takeoff No. SAMPLE-001</oddHeader>
    <oddFooter>&amp;L&amp;7 HeadRail suite: Rep app · CRM · Takeoffs   |   Managed services: Website design · SEO · Social media · Marketing · Review management&amp;R&amp;7 getheadrail.com   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B1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0" customWidth="1" min="2" max="2"/>
  </cols>
  <sheetData>
    <row r="1" ht="24" customHeight="1"/>
    <row r="2">
      <c r="A2" s="1" t="inlineStr">
        <is>
          <t>Inclusions, exclusions, assumptions and discrepancies</t>
        </is>
      </c>
    </row>
    <row r="3">
      <c r="A3" s="2" t="inlineStr">
        <is>
          <t>Cypress Point Medical Office, Suite 200 (sample) · prepared by HeadRail</t>
        </is>
      </c>
    </row>
    <row r="4" ht="3" customHeight="1">
      <c r="A4" s="3" t="n"/>
      <c r="B4" s="3" t="n"/>
    </row>
    <row r="6">
      <c r="A6" s="4" t="inlineStr">
        <is>
          <t>Kind</t>
        </is>
      </c>
      <c r="B6" s="4" t="inlineStr">
        <is>
          <t>Item</t>
        </is>
      </c>
    </row>
    <row r="7">
      <c r="A7" s="5" t="inlineStr">
        <is>
          <t>Included</t>
        </is>
      </c>
      <c r="B7" s="5" t="inlineStr">
        <is>
          <t>14 roller shades per the A-101 legend: 7 RS-1, 4 RS-2, 3 RS-3.</t>
        </is>
      </c>
    </row>
    <row r="8">
      <c r="A8" s="5" t="inlineStr">
        <is>
          <t>Included</t>
        </is>
      </c>
      <c r="B8" s="5" t="inlineStr">
        <is>
          <t>Fascia at every shade (legend).</t>
        </is>
      </c>
    </row>
    <row r="9">
      <c r="A9" s="5" t="inlineStr">
        <is>
          <t>Included</t>
        </is>
      </c>
      <c r="B9" s="5" t="inlineStr">
        <is>
          <t>RS-3: motors, one 2-group wall switch at the Conference 108 door, programming and low-voltage switch wiring.</t>
        </is>
      </c>
    </row>
    <row r="10">
      <c r="A10" s="5" t="inlineStr">
        <is>
          <t>Included</t>
        </is>
      </c>
      <c r="B10" s="5" t="inlineStr">
        <is>
          <t>Field measure, delivery, installation and adjustment.</t>
        </is>
      </c>
    </row>
    <row r="11">
      <c r="A11" s="5" t="inlineStr">
        <is>
          <t>Excluded</t>
        </is>
      </c>
      <c r="B11" s="5" t="inlineStr">
        <is>
          <t>Lobby 101 storefront (2 windows): N.I.C. per general note 2.</t>
        </is>
      </c>
    </row>
    <row r="12">
      <c r="A12" s="5" t="inlineStr">
        <is>
          <t>Excluded</t>
        </is>
      </c>
      <c r="B12" s="5" t="inlineStr">
        <is>
          <t>120V power, junction boxes and conduit at the RS-3 heads (Division 26, general note 3).</t>
        </is>
      </c>
    </row>
    <row r="13">
      <c r="A13" s="5" t="inlineStr">
        <is>
          <t>Excluded</t>
        </is>
      </c>
      <c r="B13" s="5" t="inlineStr">
        <is>
          <t>Blocking and patching of finishes, unless noted.</t>
        </is>
      </c>
    </row>
    <row r="14">
      <c r="A14" s="5" t="inlineStr">
        <is>
          <t>Excluded</t>
        </is>
      </c>
      <c r="B14" s="5" t="inlineStr">
        <is>
          <t>Window coverings at interior glass.</t>
        </is>
      </c>
    </row>
    <row r="15">
      <c r="A15" s="5" t="inlineStr">
        <is>
          <t>Assumption</t>
        </is>
      </c>
      <c r="B15" s="5" t="inlineStr">
        <is>
          <t>Window 10 is RS-3 like the other Conference 108 shades (general note 3).</t>
        </is>
      </c>
    </row>
    <row r="16">
      <c r="A16" s="5" t="inlineStr">
        <is>
          <t>Assumption</t>
        </is>
      </c>
      <c r="B16" s="5" t="inlineStr">
        <is>
          <t>Both RS-3 shadebands are motorized (2 motors per window).</t>
        </is>
      </c>
    </row>
    <row r="17">
      <c r="A17" s="5" t="inlineStr">
        <is>
          <t>Assumption</t>
        </is>
      </c>
      <c r="B17" s="5" t="inlineStr">
        <is>
          <t>Existing window jambs are deep enough for an inside mount with fascia; RS-3 needs room for a dual roller.</t>
        </is>
      </c>
    </row>
    <row r="18">
      <c r="A18" s="5" t="inlineStr">
        <is>
          <t>Assumption</t>
        </is>
      </c>
      <c r="B18" s="5" t="inlineStr">
        <is>
          <t>Fabric colors from the manufacturer's standard line, selected by the architect.</t>
        </is>
      </c>
    </row>
    <row r="19">
      <c r="A19" s="5" t="inlineStr">
        <is>
          <t>Discrepancy</t>
        </is>
      </c>
      <c r="B19" s="5" t="inlineStr">
        <is>
          <t>Window 10 (Conference 108, east): plan tag RS-1 vs. general note 3 (all Conference 108 shades RS-3).</t>
        </is>
      </c>
    </row>
  </sheetData>
  <pageMargins left="0.75" right="0.75" top="1" bottom="1" header="0.5" footer="0.5"/>
  <headerFooter>
    <oddHeader>&amp;R&amp;8 Cypress Point (sample) · Takeoff No. SAMPLE-001</oddHeader>
    <oddFooter>&amp;L&amp;7 HeadRail suite: Rep app · CRM · Takeoffs   |   Managed services: Website design · SEO · Social media · Marketing · Review management&amp;R&amp;7 getheadrail.com  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2026-11-03T22:03:59Z</dcterms:created>
  <dcterms:modified xsi:type="dcterms:W3CDTF">2026-11-03T22:03:59Z</dcterms:modified>
</cp:coreProperties>
</file>